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70" i="1"/>
  <c r="C68" i="1"/>
  <c r="H47" i="1"/>
  <c r="H36" i="1"/>
  <c r="H28" i="1"/>
  <c r="H24" i="1"/>
  <c r="H32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<sst xmlns="http://schemas.openxmlformats.org/spreadsheetml/2006/main" count="74" uniqueCount="45">
  <si>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</si>
  <si>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</si>
  <si>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</si>
  <si>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</si>
  <si>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</si>
  <si>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</si>
  <si>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</si>
  <si>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</si>
  <si>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</si>
  <si>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</si>
  <si>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</si>
  <si>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</si>
  <si>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</si>
  <si>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</si>
  <si>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</si>
  <si>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</si>
  <si>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</si>
  <si>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</si>
  <si>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</si>
  <si>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</si>
  <si>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</si>
  <si>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</si>
  <si>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</si>
  <si>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</si>
  <si>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</si>
  <si>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</si>
  <si>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</si>
  <si>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</si>
  <si>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</si>
  <si>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24.08.2023 </t>
  </si>
  <si>
    <t>Primljena i neutrošena participacija od 24.08.2023</t>
  </si>
  <si>
    <t xml:space="preserve">Dana 24.08.2023.godine Dom zdravlja Požarevac je izvršio plaćanje prema dobavljačima: </t>
  </si>
  <si>
    <t>Elektroprivreda TE-KO Kostolac</t>
  </si>
  <si>
    <t>NIS</t>
  </si>
  <si>
    <t>Toplifikacija</t>
  </si>
  <si>
    <t>Neo yu-dent</t>
  </si>
  <si>
    <t>TEKO28185/1/2023/501</t>
  </si>
  <si>
    <t>9005197134</t>
  </si>
  <si>
    <t>9005197136</t>
  </si>
  <si>
    <t>OG2/2023-3264</t>
  </si>
  <si>
    <t>OG2/2023-3265</t>
  </si>
  <si>
    <t>1035/23</t>
  </si>
  <si>
    <t>UKUPNO ENERGENTI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</si>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</sst>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6" fillId="0" borderId="1" xfId="1" applyBorder="1"/>
    <xf numFmtId="166" fontId="9" fillId="0" borderId="1" xfId="1" applyNumberFormat="1" applyFont="1" applyBorder="1"/>
    <xf numFmtId="49" fontId="6" fillId="0" borderId="1" xfId="1" applyNumberFormat="1" applyBorder="1"/>
    <xf numFmtId="166" fontId="10" fillId="0" borderId="1" xfId="1" applyNumberFormat="1" applyFont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0" fillId="0" borderId="5" xfId="1" applyNumberFormat="1" applyFont="1" applyBorder="1" applyAlignment="1">
      <alignment horizontal="center"/>
    </xf>
    <xf numFmtId="166" fontId="0" fillId="0" borderId="0" xfId="0" applyNumberFormat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40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29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8" t="s">
        <v>4</v>
      </c>
      <c r="C11" s="49"/>
      <c r="D11" s="49"/>
      <c r="E11" s="49"/>
      <c r="F11" s="50"/>
      <c r="G11" s="26" t="s">
        <v>5</v>
      </c>
      <c r="H11" s="26" t="s">
        <v>6</v>
      </c>
      <c r="I11" s="9"/>
      <c r="J11" s="9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6">
        <v>45162</v>
      </c>
      <c r="H12" s="12">
        <v>4452195.3499999996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5" t="s">
        <v>8</v>
      </c>
      <c r="C13" s="45"/>
      <c r="D13" s="45"/>
      <c r="E13" s="45"/>
      <c r="F13" s="45"/>
      <c r="G13" s="17">
        <v>45162</v>
      </c>
      <c r="H13" s="1">
        <f>H14+H29-H37-H50</f>
        <v>4414398.24</v>
      </c>
      <c r="I13" s="9"/>
      <c r="J13" s="9"/>
      <c r="K13" s="7"/>
      <c r="L13" s="7"/>
      <c r="M13" s="7"/>
      <c r="N13" s="7"/>
      <c r="O13" s="7"/>
    </row>
    <row r="14" spans="2:15" x14ac:dyDescent="0.25">
      <c r="B14" s="47" t="s">
        <v>9</v>
      </c>
      <c r="C14" s="47"/>
      <c r="D14" s="47"/>
      <c r="E14" s="47"/>
      <c r="F14" s="47"/>
      <c r="G14" s="18">
        <v>45162</v>
      </c>
      <c r="H14" s="2">
        <f>SUM(H15:H28)</f>
        <v>5248574.24</v>
      </c>
      <c r="I14" s="11"/>
      <c r="J14" s="9"/>
      <c r="K14" s="24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9"/>
      <c r="H15" s="10">
        <v>0</v>
      </c>
      <c r="I15" s="9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9"/>
      <c r="H16" s="10">
        <v>0</v>
      </c>
      <c r="I16" s="9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9"/>
      <c r="H17" s="10">
        <v>0</v>
      </c>
      <c r="I17" s="9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9"/>
      <c r="H19" s="8">
        <v>0</v>
      </c>
      <c r="I19" s="9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9"/>
      <c r="H20" s="8">
        <v>0</v>
      </c>
      <c r="I20" s="9"/>
      <c r="J20" s="9"/>
    </row>
    <row r="21" spans="2:13" x14ac:dyDescent="0.25">
      <c r="B21" s="32" t="s">
        <v>16</v>
      </c>
      <c r="C21" s="33"/>
      <c r="D21" s="33"/>
      <c r="E21" s="33"/>
      <c r="F21" s="34"/>
      <c r="G21" s="19"/>
      <c r="H21" s="23">
        <v>0</v>
      </c>
      <c r="I21" s="9"/>
      <c r="J21" s="9"/>
    </row>
    <row r="22" spans="2:13" x14ac:dyDescent="0.25">
      <c r="B22" s="32" t="s">
        <v>17</v>
      </c>
      <c r="C22" s="33"/>
      <c r="D22" s="33"/>
      <c r="E22" s="33"/>
      <c r="F22" s="34"/>
      <c r="G22" s="19"/>
      <c r="H22" s="23">
        <v>0</v>
      </c>
      <c r="I22" s="9"/>
      <c r="J22" s="9"/>
    </row>
    <row r="23" spans="2:13" x14ac:dyDescent="0.25">
      <c r="B23" s="32" t="s">
        <v>18</v>
      </c>
      <c r="C23" s="33"/>
      <c r="D23" s="33"/>
      <c r="E23" s="33"/>
      <c r="F23" s="34"/>
      <c r="G23" s="19"/>
      <c r="H23" s="8">
        <v>1083130.79</v>
      </c>
      <c r="I23" s="9"/>
      <c r="J23" s="9"/>
    </row>
    <row r="24" spans="2:13" x14ac:dyDescent="0.25">
      <c r="B24" s="32" t="s">
        <v>19</v>
      </c>
      <c r="C24" s="33"/>
      <c r="D24" s="33"/>
      <c r="E24" s="33"/>
      <c r="F24" s="34"/>
      <c r="G24" s="19"/>
      <c r="H24" s="8">
        <f>1184208.33-807458.75-12448.88+1184208.33+3000-560090.11+1184208.33-1197659.11-79200+1184208.33-280949.78</f>
        <v>1802026.6900000004</v>
      </c>
      <c r="I24" s="9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9"/>
      <c r="H25" s="8">
        <v>0</v>
      </c>
      <c r="I25" s="9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9"/>
      <c r="H26" s="8">
        <v>0</v>
      </c>
      <c r="I26" s="9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9"/>
      <c r="H27" s="8">
        <v>0</v>
      </c>
      <c r="I27" s="9"/>
      <c r="J27" s="9"/>
      <c r="K27" s="6"/>
      <c r="L27" s="6"/>
    </row>
    <row r="28" spans="2:13" x14ac:dyDescent="0.25">
      <c r="B28" s="32" t="s">
        <v>30</v>
      </c>
      <c r="C28" s="33"/>
      <c r="D28" s="33"/>
      <c r="E28" s="33"/>
      <c r="F28" s="34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</f>
        <v>292960.48999999987</v>
      </c>
      <c r="I28" s="9"/>
      <c r="J28" s="9"/>
      <c r="K28" s="6"/>
      <c r="L28" s="6"/>
    </row>
    <row r="29" spans="2:13" x14ac:dyDescent="0.25">
      <c r="B29" s="54" t="s">
        <v>23</v>
      </c>
      <c r="C29" s="55"/>
      <c r="D29" s="55"/>
      <c r="E29" s="55"/>
      <c r="F29" s="56"/>
      <c r="G29" s="18">
        <v>45162</v>
      </c>
      <c r="H29" s="2">
        <f>H30+H31+H32+H33+H35+H36+H34</f>
        <v>286194.98000000004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20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20"/>
      <c r="H32" s="8">
        <f>36083.33-36000+36083.33</f>
        <v>36166.660000000003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20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20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20"/>
      <c r="H35" s="8">
        <v>0</v>
      </c>
      <c r="I35" s="9"/>
      <c r="J35" s="9"/>
    </row>
    <row r="36" spans="2:12" x14ac:dyDescent="0.25">
      <c r="B36" s="32" t="s">
        <v>30</v>
      </c>
      <c r="C36" s="33"/>
      <c r="D36" s="33"/>
      <c r="E36" s="33"/>
      <c r="F36" s="34"/>
      <c r="G36" s="20"/>
      <c r="H36" s="8">
        <f>10141-8734.01-1094.67+11900</f>
        <v>12212.32</v>
      </c>
      <c r="I36" s="9"/>
      <c r="J36" s="9"/>
    </row>
    <row r="37" spans="2:12" x14ac:dyDescent="0.25">
      <c r="B37" s="35" t="s">
        <v>24</v>
      </c>
      <c r="C37" s="36"/>
      <c r="D37" s="36"/>
      <c r="E37" s="36"/>
      <c r="F37" s="37"/>
      <c r="G37" s="21">
        <v>45162</v>
      </c>
      <c r="H37" s="3">
        <f>SUM(H38:H49)</f>
        <v>1083892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9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9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9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9"/>
      <c r="H41" s="10">
        <v>0</v>
      </c>
      <c r="I41" s="9"/>
      <c r="J41" s="25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9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9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9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9"/>
      <c r="H45" s="8">
        <v>0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9"/>
      <c r="H46" s="8">
        <v>1083130.79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9"/>
      <c r="H47" s="8">
        <f>615.64+139.57+6</f>
        <v>761.21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9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9"/>
      <c r="H49" s="8">
        <v>0</v>
      </c>
      <c r="I49" s="9"/>
      <c r="J49" s="9"/>
      <c r="K49" s="6"/>
    </row>
    <row r="50" spans="2:12" x14ac:dyDescent="0.25">
      <c r="B50" s="35" t="s">
        <v>25</v>
      </c>
      <c r="C50" s="36"/>
      <c r="D50" s="36"/>
      <c r="E50" s="36"/>
      <c r="F50" s="37"/>
      <c r="G50" s="21">
        <v>45162</v>
      </c>
      <c r="H50" s="3">
        <f>SUM(H51:H56)</f>
        <v>36478.980000000003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20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20"/>
      <c r="H52" s="10">
        <v>0</v>
      </c>
      <c r="I52" s="9"/>
      <c r="J52" s="25"/>
      <c r="K52" s="6"/>
    </row>
    <row r="53" spans="2:12" x14ac:dyDescent="0.25">
      <c r="B53" s="32" t="s">
        <v>19</v>
      </c>
      <c r="C53" s="33"/>
      <c r="D53" s="33"/>
      <c r="E53" s="33"/>
      <c r="F53" s="34"/>
      <c r="G53" s="20"/>
      <c r="H53" s="8">
        <v>36478.980000000003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20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20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20"/>
      <c r="H56" s="1">
        <v>0</v>
      </c>
      <c r="I56" s="9"/>
      <c r="J56" s="9"/>
    </row>
    <row r="57" spans="2:12" x14ac:dyDescent="0.25">
      <c r="B57" s="41" t="s">
        <v>26</v>
      </c>
      <c r="C57" s="42"/>
      <c r="D57" s="42"/>
      <c r="E57" s="42"/>
      <c r="F57" s="43"/>
      <c r="G57" s="22">
        <v>45162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20"/>
      <c r="H58" s="1">
        <v>0</v>
      </c>
      <c r="I58" s="9"/>
      <c r="J58" s="9"/>
      <c r="L58" s="6"/>
    </row>
    <row r="59" spans="2:12" x14ac:dyDescent="0.25">
      <c r="B59" s="38" t="s">
        <v>28</v>
      </c>
      <c r="C59" s="39"/>
      <c r="D59" s="39"/>
      <c r="E59" s="39"/>
      <c r="F59" s="40"/>
      <c r="G59" s="20"/>
      <c r="H59" s="5">
        <f>H14+H29-H37-H50+H57-H58</f>
        <v>4452195.3499999996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31" t="s">
        <v>31</v>
      </c>
      <c r="C61" s="31"/>
      <c r="D61" s="31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28795.17</v>
      </c>
      <c r="D63" s="29" t="s">
        <v>36</v>
      </c>
    </row>
    <row r="64" spans="2:12" x14ac:dyDescent="0.25">
      <c r="B64" s="27" t="s">
        <v>33</v>
      </c>
      <c r="C64" s="28">
        <v>175982.54</v>
      </c>
      <c r="D64" s="29" t="s">
        <v>37</v>
      </c>
    </row>
    <row r="65" spans="2:4" x14ac:dyDescent="0.25">
      <c r="B65" s="27" t="s">
        <v>33</v>
      </c>
      <c r="C65" s="28">
        <v>440954.64</v>
      </c>
      <c r="D65" s="29" t="s">
        <v>38</v>
      </c>
    </row>
    <row r="66" spans="2:4" x14ac:dyDescent="0.25">
      <c r="B66" s="27" t="s">
        <v>34</v>
      </c>
      <c r="C66" s="28">
        <v>289934.5</v>
      </c>
      <c r="D66" s="29" t="s">
        <v>39</v>
      </c>
    </row>
    <row r="67" spans="2:4" x14ac:dyDescent="0.25">
      <c r="B67" s="27" t="s">
        <v>34</v>
      </c>
      <c r="C67" s="28">
        <v>147463.94</v>
      </c>
      <c r="D67" s="29" t="s">
        <v>40</v>
      </c>
    </row>
    <row r="68" spans="2:4" x14ac:dyDescent="0.25">
      <c r="B68" s="57" t="s">
        <v>42</v>
      </c>
      <c r="C68" s="30">
        <f>SUM(C63:C67)</f>
        <v>1083130.79</v>
      </c>
      <c r="D68" s="29"/>
    </row>
    <row r="69" spans="2:4" x14ac:dyDescent="0.25">
      <c r="B69" s="27" t="s">
        <v>35</v>
      </c>
      <c r="C69" s="28">
        <v>36166.660000000003</v>
      </c>
      <c r="D69" s="29" t="s">
        <v>41</v>
      </c>
    </row>
    <row r="70" spans="2:4" x14ac:dyDescent="0.25">
      <c r="B70" s="57" t="s">
        <v>43</v>
      </c>
      <c r="C70" s="30">
        <f>SUM(C69)</f>
        <v>36166.660000000003</v>
      </c>
      <c r="D70" s="29"/>
    </row>
    <row r="71" spans="2:4" x14ac:dyDescent="0.25">
      <c r="B71" s="27" t="s">
        <v>35</v>
      </c>
      <c r="C71" s="28">
        <v>312.32</v>
      </c>
      <c r="D71" s="29" t="s">
        <v>41</v>
      </c>
    </row>
    <row r="72" spans="2:4" x14ac:dyDescent="0.25">
      <c r="B72" s="57" t="s">
        <v>44</v>
      </c>
      <c r="C72" s="30">
        <f>SUM(C71)</f>
        <v>312.32</v>
      </c>
      <c r="D72" s="29"/>
    </row>
    <row r="74" spans="2:4" x14ac:dyDescent="0.25">
      <c r="C74" s="5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2023-08-25T06:18:13Z</dcterms:modified>
  <cp:category/>
  <cp:contentStatus/>
</cp:coreProperties>
</file>